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John\Documents\HADRAG\HADRAG 2017 documents\"/>
    </mc:Choice>
  </mc:AlternateContent>
  <xr:revisionPtr revIDLastSave="0" documentId="13_ncr:1_{111A791F-2EED-45B0-9E28-2CD436F3FBDB}" xr6:coauthVersionLast="38" xr6:coauthVersionMax="38" xr10:uidLastSave="{00000000-0000-0000-0000-000000000000}"/>
  <bookViews>
    <workbookView xWindow="0" yWindow="0" windowWidth="19200" windowHeight="6940" xr2:uid="{8764EEB0-92FC-4963-B741-08655172485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A15" i="1" l="1"/>
  <c r="AK15" i="1"/>
  <c r="AI15" i="1"/>
  <c r="AG15" i="1"/>
  <c r="AE15" i="1"/>
  <c r="AC15" i="1"/>
  <c r="AC12" i="1"/>
  <c r="Y15" i="1"/>
  <c r="Y12" i="1"/>
  <c r="W15" i="1"/>
  <c r="W12" i="1"/>
  <c r="U15" i="1" l="1"/>
  <c r="U14" i="1"/>
  <c r="S14" i="1"/>
  <c r="Q14" i="1"/>
  <c r="D14" i="1" s="1"/>
  <c r="O15" i="1"/>
  <c r="O13" i="1"/>
  <c r="M15" i="1"/>
  <c r="M13" i="1"/>
  <c r="K12" i="1"/>
  <c r="I15" i="1"/>
  <c r="I12" i="1"/>
  <c r="I11" i="1"/>
  <c r="D11" i="1" s="1"/>
  <c r="I10" i="1"/>
  <c r="G10" i="1"/>
  <c r="G9" i="1"/>
  <c r="E9" i="1"/>
  <c r="D9" i="1" s="1"/>
  <c r="E8" i="1"/>
  <c r="D8" i="1" s="1"/>
  <c r="D15" i="1" l="1"/>
  <c r="D10" i="1"/>
  <c r="D13" i="1"/>
  <c r="D12" i="1"/>
</calcChain>
</file>

<file path=xl/sharedStrings.xml><?xml version="1.0" encoding="utf-8"?>
<sst xmlns="http://schemas.openxmlformats.org/spreadsheetml/2006/main" count="71" uniqueCount="44">
  <si>
    <t>Stations</t>
  </si>
  <si>
    <t>Walsden</t>
  </si>
  <si>
    <t>Todmorden</t>
  </si>
  <si>
    <t>Hebden Bg</t>
  </si>
  <si>
    <t>Mytholmroyd</t>
  </si>
  <si>
    <t>Sowerby Bridge</t>
  </si>
  <si>
    <t xml:space="preserve">Elland </t>
  </si>
  <si>
    <t>Brighouse</t>
  </si>
  <si>
    <t>Halifax</t>
  </si>
  <si>
    <t>Todmn</t>
  </si>
  <si>
    <t>Calder</t>
  </si>
  <si>
    <t>LudFt</t>
  </si>
  <si>
    <t>Rybn</t>
  </si>
  <si>
    <t>Gr&amp;St</t>
  </si>
  <si>
    <t>Elland</t>
  </si>
  <si>
    <t>Rastrick</t>
  </si>
  <si>
    <t>Brighs</t>
  </si>
  <si>
    <t>Warley</t>
  </si>
  <si>
    <t>Park</t>
  </si>
  <si>
    <t>Skircoat</t>
  </si>
  <si>
    <t>Sby Bg</t>
  </si>
  <si>
    <t>Town</t>
  </si>
  <si>
    <t>Ovenden</t>
  </si>
  <si>
    <t>Illth&amp;Mix</t>
  </si>
  <si>
    <t>Nthrm&amp;S</t>
  </si>
  <si>
    <t>Hip&amp;L</t>
  </si>
  <si>
    <t>Greetland and Stainland</t>
  </si>
  <si>
    <t>Hipperholme and Lightcliffe</t>
  </si>
  <si>
    <t>Illingworth and Mixenden</t>
  </si>
  <si>
    <t>Luddendenfoot</t>
  </si>
  <si>
    <t>Northowram and Shelf</t>
  </si>
  <si>
    <t>Ryburn</t>
  </si>
  <si>
    <t>2016 population ONS est.</t>
  </si>
  <si>
    <t>Assumed 5% of Ryburn popn would use station outside district.</t>
  </si>
  <si>
    <t>Assumed 10% of Rastrick popn would use station outside district.</t>
  </si>
  <si>
    <t>Assumed 5% of ward popn would use station outside district.</t>
  </si>
  <si>
    <t>Assumed 30% of ward popn would use station outside district.</t>
  </si>
  <si>
    <t>Weekday trains/hr, daytime off peak</t>
  </si>
  <si>
    <t>[2]</t>
  </si>
  <si>
    <t>Allocatn</t>
  </si>
  <si>
    <t>Calderdale station catchment populations - HADRAG estimates</t>
  </si>
  <si>
    <t>Local government ward populations</t>
  </si>
  <si>
    <t xml:space="preserve">Estimated catchmnt popn. </t>
  </si>
  <si>
    <t xml:space="preserve">Calderdale stations (including Elland - expected to open by 2022) have been considered in terms of the local government wards served. Using geographical knowledge the population of each ward has been divided up between stations and thus a broad estimate of population served by each station calculated. It is admitted that this is a slightly crude "first attempt" and suggestions on how the estimates might be improved would be welcome. Population statistics from ONS 2016 estimates. -JSW.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</si>
</sst>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6"/>
      <color theme="1"/>
      <name val="Calibri"/>
      <family val="2"/>
      <scheme val="minor"/>
    </font>
    <font>
      <sz val="11"/>
      <color theme="0" tint="-0.499984740745262"/>
      <name val="Calibri"/>
      <family val="2"/>
      <scheme val="minor"/>
    </font>
    <font>
      <sz val="10"/>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8"/>
      <color theme="1"/>
      <name val="Calibri"/>
      <family val="2"/>
      <scheme val="minor"/>
    </font>
    <font>
      <b/>
      <sz val="18"/>
      <color theme="0" tint="-0.499984740745262"/>
      <name val="Calibri"/>
      <family val="2"/>
      <scheme val="minor"/>
    </font>
    <font>
      <sz val="10"/>
      <color theme="0" tint="-0.499984740745262"/>
      <name val="Calibri"/>
      <family val="2"/>
      <scheme val="minor"/>
    </font>
    <font>
      <sz val="14"/>
      <color theme="1"/>
      <name val="Calibri"/>
      <family val="2"/>
      <scheme val="minor"/>
    </font>
  </fonts>
  <fills count="4">
    <fill>
      <patternFill patternType="none"/>
    </fill>
    <fill>
      <patternFill patternType="gray125"/>
    </fill>
    <fill>
      <patternFill patternType="solid">
        <fgColor rgb="FFFFFFCC"/>
        <bgColor indexed="64"/>
      </patternFill>
    </fill>
    <fill>
      <patternFill patternType="solid">
        <fgColor rgb="FFCCECFF"/>
        <bgColor indexed="64"/>
      </patternFill>
    </fill>
  </fills>
  <borders count="1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60">
    <xf numFmtId="0" fontId="0" fillId="0" borderId="0" xfId="0"/>
    <xf numFmtId="0" fontId="2" fillId="0" borderId="0" xfId="0" applyFont="1"/>
    <xf numFmtId="0" fontId="4" fillId="0" borderId="0" xfId="0" applyFont="1"/>
    <xf numFmtId="0" fontId="7" fillId="0" borderId="0" xfId="0" applyFont="1"/>
    <xf numFmtId="0" fontId="9" fillId="2" borderId="7" xfId="0" applyFont="1" applyFill="1" applyBorder="1" applyAlignment="1">
      <alignment horizontal="right"/>
    </xf>
    <xf numFmtId="0" fontId="9" fillId="2" borderId="7" xfId="0" applyFont="1" applyFill="1" applyBorder="1"/>
    <xf numFmtId="1" fontId="9" fillId="2" borderId="7" xfId="0" applyNumberFormat="1" applyFont="1" applyFill="1" applyBorder="1"/>
    <xf numFmtId="0" fontId="10" fillId="2" borderId="7" xfId="0" applyFont="1" applyFill="1" applyBorder="1" applyAlignment="1">
      <alignment horizontal="right"/>
    </xf>
    <xf numFmtId="0" fontId="10" fillId="2" borderId="7" xfId="0" applyFont="1" applyFill="1" applyBorder="1"/>
    <xf numFmtId="1" fontId="10" fillId="2" borderId="7" xfId="0" applyNumberFormat="1" applyFont="1" applyFill="1" applyBorder="1"/>
    <xf numFmtId="1" fontId="5" fillId="0" borderId="0" xfId="0" applyNumberFormat="1" applyFont="1"/>
    <xf numFmtId="0" fontId="5" fillId="0" borderId="0" xfId="0" applyFont="1"/>
    <xf numFmtId="9" fontId="5" fillId="0" borderId="0" xfId="0" applyNumberFormat="1" applyFont="1"/>
    <xf numFmtId="1" fontId="5" fillId="3" borderId="11" xfId="0" applyNumberFormat="1" applyFont="1" applyFill="1" applyBorder="1"/>
    <xf numFmtId="1" fontId="5" fillId="3" borderId="7" xfId="0" applyNumberFormat="1" applyFont="1" applyFill="1" applyBorder="1" applyAlignment="1">
      <alignment horizontal="left"/>
    </xf>
    <xf numFmtId="1" fontId="5" fillId="3" borderId="7" xfId="0" applyNumberFormat="1" applyFont="1" applyFill="1" applyBorder="1"/>
    <xf numFmtId="3" fontId="5" fillId="3" borderId="7" xfId="0" applyNumberFormat="1" applyFont="1" applyFill="1" applyBorder="1"/>
    <xf numFmtId="1" fontId="5" fillId="0" borderId="0" xfId="0" applyNumberFormat="1" applyFont="1" applyBorder="1"/>
    <xf numFmtId="1" fontId="5" fillId="0" borderId="0" xfId="0" applyNumberFormat="1" applyFont="1" applyBorder="1" applyAlignment="1">
      <alignment horizontal="left"/>
    </xf>
    <xf numFmtId="9" fontId="5" fillId="0" borderId="0" xfId="0" applyNumberFormat="1" applyFont="1" applyBorder="1" applyAlignment="1">
      <alignment horizontal="left"/>
    </xf>
    <xf numFmtId="3" fontId="5" fillId="0" borderId="0" xfId="0" applyNumberFormat="1" applyFont="1" applyBorder="1"/>
    <xf numFmtId="9" fontId="5" fillId="0" borderId="0" xfId="0" applyNumberFormat="1" applyFont="1" applyBorder="1"/>
    <xf numFmtId="9" fontId="5" fillId="0" borderId="0" xfId="0" applyNumberFormat="1" applyFont="1" applyAlignment="1">
      <alignment horizontal="left"/>
    </xf>
    <xf numFmtId="9" fontId="5" fillId="0" borderId="0" xfId="1" applyNumberFormat="1" applyFont="1" applyAlignment="1">
      <alignment horizontal="left"/>
    </xf>
    <xf numFmtId="1" fontId="5" fillId="0" borderId="0" xfId="0" applyNumberFormat="1" applyFont="1" applyAlignment="1">
      <alignment horizontal="left"/>
    </xf>
    <xf numFmtId="1" fontId="11" fillId="0" borderId="0" xfId="0" applyNumberFormat="1" applyFont="1"/>
    <xf numFmtId="1" fontId="11" fillId="0" borderId="0" xfId="0" applyNumberFormat="1" applyFont="1" applyAlignment="1">
      <alignment horizontal="left"/>
    </xf>
    <xf numFmtId="9" fontId="11" fillId="0" borderId="0" xfId="0" applyNumberFormat="1" applyFont="1" applyAlignment="1">
      <alignment horizontal="left"/>
    </xf>
    <xf numFmtId="9" fontId="11" fillId="0" borderId="0" xfId="0" applyNumberFormat="1" applyFont="1"/>
    <xf numFmtId="0" fontId="11" fillId="0" borderId="0" xfId="0" applyFont="1"/>
    <xf numFmtId="3" fontId="5" fillId="0" borderId="0" xfId="0" applyNumberFormat="1" applyFont="1"/>
    <xf numFmtId="0" fontId="5" fillId="0" borderId="3" xfId="0" applyFont="1" applyBorder="1"/>
    <xf numFmtId="3" fontId="5" fillId="0" borderId="4" xfId="0" applyNumberFormat="1" applyFont="1" applyBorder="1"/>
    <xf numFmtId="0" fontId="11" fillId="0" borderId="3" xfId="0" applyFont="1" applyBorder="1"/>
    <xf numFmtId="3" fontId="11" fillId="0" borderId="4" xfId="0" applyNumberFormat="1" applyFont="1" applyBorder="1"/>
    <xf numFmtId="0" fontId="5" fillId="0" borderId="5" xfId="0" applyFont="1" applyBorder="1"/>
    <xf numFmtId="3" fontId="5" fillId="0" borderId="6" xfId="0" applyNumberFormat="1" applyFont="1" applyBorder="1"/>
    <xf numFmtId="1" fontId="5" fillId="0" borderId="13" xfId="0" applyNumberFormat="1" applyFont="1" applyBorder="1" applyAlignment="1">
      <alignment horizontal="left" vertical="top" wrapText="1"/>
    </xf>
    <xf numFmtId="1" fontId="5" fillId="0" borderId="0" xfId="0" applyNumberFormat="1" applyFont="1" applyBorder="1" applyAlignment="1">
      <alignment horizontal="left" vertical="top" wrapText="1"/>
    </xf>
    <xf numFmtId="0" fontId="3" fillId="0" borderId="0" xfId="0" applyFont="1" applyAlignment="1">
      <alignment horizontal="center"/>
    </xf>
    <xf numFmtId="0" fontId="12" fillId="0" borderId="0" xfId="0" applyFont="1" applyAlignment="1">
      <alignment horizontal="left" vertical="top" wrapText="1"/>
    </xf>
    <xf numFmtId="0" fontId="5" fillId="3" borderId="10" xfId="0" applyFont="1" applyFill="1" applyBorder="1" applyAlignment="1">
      <alignment horizontal="center"/>
    </xf>
    <xf numFmtId="0" fontId="5" fillId="3" borderId="11" xfId="0" applyFont="1" applyFill="1" applyBorder="1" applyAlignment="1">
      <alignment horizontal="center"/>
    </xf>
    <xf numFmtId="0" fontId="8" fillId="2" borderId="7" xfId="0" applyFont="1" applyFill="1" applyBorder="1" applyAlignment="1">
      <alignment horizontal="left" vertical="top" wrapText="1"/>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1" fontId="5" fillId="3" borderId="14" xfId="0" applyNumberFormat="1" applyFont="1" applyFill="1" applyBorder="1" applyAlignment="1">
      <alignment horizontal="center"/>
    </xf>
    <xf numFmtId="1" fontId="5" fillId="3" borderId="11" xfId="0" applyNumberFormat="1" applyFont="1" applyFill="1" applyBorder="1" applyAlignment="1">
      <alignment horizontal="center"/>
    </xf>
    <xf numFmtId="1" fontId="5" fillId="3" borderId="10" xfId="0" applyNumberFormat="1" applyFont="1" applyFill="1" applyBorder="1" applyAlignment="1">
      <alignment horizontal="center"/>
    </xf>
    <xf numFmtId="0" fontId="5" fillId="3" borderId="7" xfId="0" applyFont="1" applyFill="1" applyBorder="1" applyAlignment="1">
      <alignment horizontal="center"/>
    </xf>
    <xf numFmtId="0" fontId="7" fillId="3" borderId="12" xfId="0" applyFont="1" applyFill="1" applyBorder="1" applyAlignment="1">
      <alignment horizontal="right" vertical="top"/>
    </xf>
    <xf numFmtId="0" fontId="6" fillId="3" borderId="13" xfId="0" applyFont="1" applyFill="1" applyBorder="1" applyAlignment="1">
      <alignment horizontal="right" vertical="top"/>
    </xf>
    <xf numFmtId="0" fontId="6" fillId="3" borderId="15" xfId="0" applyFont="1" applyFill="1" applyBorder="1" applyAlignment="1">
      <alignment horizontal="right" vertical="top"/>
    </xf>
    <xf numFmtId="0" fontId="6" fillId="3" borderId="16" xfId="0" applyFont="1" applyFill="1" applyBorder="1" applyAlignment="1">
      <alignment horizontal="right" vertical="top"/>
    </xf>
    <xf numFmtId="0" fontId="6" fillId="3" borderId="17" xfId="0" applyFont="1" applyFill="1" applyBorder="1" applyAlignment="1">
      <alignment horizontal="right" vertical="top"/>
    </xf>
    <xf numFmtId="0" fontId="6" fillId="3" borderId="18" xfId="0" applyFont="1" applyFill="1" applyBorder="1" applyAlignment="1">
      <alignment horizontal="right" vertical="top"/>
    </xf>
    <xf numFmtId="0" fontId="9" fillId="2" borderId="8" xfId="0" applyFont="1" applyFill="1" applyBorder="1" applyAlignment="1">
      <alignment horizontal="right" vertical="top"/>
    </xf>
    <xf numFmtId="0" fontId="9" fillId="2" borderId="9" xfId="0" applyFont="1" applyFill="1" applyBorder="1" applyAlignment="1">
      <alignment horizontal="right" vertical="top"/>
    </xf>
  </cellXfs>
  <cellStyles count="2">
    <cellStyle name="Comma" xfId="1" builtinId="3"/>
    <cellStyle name="Normal" xfId="0" builtinId="0"/>
  </cellStyles>
  <dxfs count="0"/>
  <tableStyles count="0" defaultTableStyle="TableStyleMedium2" defaultPivotStyle="PivotStyleLight16"/>
  <colors>
    <mruColors>
      <color rgb="FFCCE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38F4B-DC98-432E-BD82-689CF7218A4B}">
  <dimension ref="A1:AN26"/>
  <sheetViews>
    <sheetView tabSelected="1" view="pageBreakPreview" zoomScale="60" zoomScaleNormal="100" workbookViewId="0">
      <selection activeCell="A4" sqref="A4"/>
    </sheetView>
  </sheetViews>
  <sheetFormatPr defaultRowHeight="15.5" x14ac:dyDescent="0.35"/>
  <cols>
    <col min="1" max="1" width="2.36328125" customWidth="1"/>
    <col min="2" max="2" width="22.1796875" style="3" customWidth="1"/>
    <col min="3" max="3" width="13.36328125" style="3" customWidth="1"/>
    <col min="4" max="4" width="13.1796875" customWidth="1"/>
    <col min="5" max="5" width="5.54296875" style="10" bestFit="1" customWidth="1"/>
    <col min="6" max="6" width="7.81640625" style="24" bestFit="1" customWidth="1"/>
    <col min="7" max="7" width="5.54296875" style="10" bestFit="1" customWidth="1"/>
    <col min="8" max="8" width="7.81640625" style="22" bestFit="1" customWidth="1"/>
    <col min="9" max="9" width="5.54296875" style="10" bestFit="1" customWidth="1"/>
    <col min="10" max="10" width="7.81640625" style="10" bestFit="1" customWidth="1"/>
    <col min="11" max="11" width="5.54296875" style="10" bestFit="1" customWidth="1"/>
    <col min="12" max="12" width="7.81640625" style="10" bestFit="1" customWidth="1"/>
    <col min="13" max="13" width="5.54296875" style="10" bestFit="1" customWidth="1"/>
    <col min="14" max="14" width="7.81640625" style="10" bestFit="1" customWidth="1"/>
    <col min="15" max="15" width="5.54296875" style="10" bestFit="1" customWidth="1"/>
    <col min="16" max="16" width="7.81640625" style="10" bestFit="1" customWidth="1"/>
    <col min="17" max="17" width="5.54296875" style="10" bestFit="1" customWidth="1"/>
    <col min="18" max="18" width="7.81640625" style="10" bestFit="1" customWidth="1"/>
    <col min="19" max="19" width="5.54296875" style="10" bestFit="1" customWidth="1"/>
    <col min="20" max="20" width="7.81640625" style="11" bestFit="1" customWidth="1"/>
    <col min="21" max="21" width="6" style="11" bestFit="1" customWidth="1"/>
    <col min="22" max="22" width="7.81640625" style="11" bestFit="1" customWidth="1"/>
    <col min="23" max="23" width="5.54296875" style="10" bestFit="1" customWidth="1"/>
    <col min="24" max="24" width="7.81640625" style="12" bestFit="1" customWidth="1"/>
    <col min="25" max="25" width="5.54296875" style="10" bestFit="1" customWidth="1"/>
    <col min="26" max="26" width="7.81640625" style="12" bestFit="1" customWidth="1"/>
    <col min="27" max="27" width="6" style="11" bestFit="1" customWidth="1"/>
    <col min="28" max="28" width="7.81640625" style="11" bestFit="1" customWidth="1"/>
    <col min="29" max="29" width="5.54296875" style="10" bestFit="1" customWidth="1"/>
    <col min="30" max="30" width="7.81640625" style="12" bestFit="1" customWidth="1"/>
    <col min="31" max="31" width="6" style="11" bestFit="1" customWidth="1"/>
    <col min="32" max="32" width="7.81640625" style="11" bestFit="1" customWidth="1"/>
    <col min="33" max="33" width="6" style="11" bestFit="1" customWidth="1"/>
    <col min="34" max="34" width="7.81640625" style="11" bestFit="1" customWidth="1"/>
    <col min="35" max="35" width="6" style="11" bestFit="1" customWidth="1"/>
    <col min="36" max="36" width="7.81640625" style="11" bestFit="1" customWidth="1"/>
    <col min="37" max="37" width="6" style="11" bestFit="1" customWidth="1"/>
    <col min="38" max="38" width="7.81640625" style="11" bestFit="1" customWidth="1"/>
    <col min="39" max="39" width="24" style="11" bestFit="1" customWidth="1"/>
    <col min="40" max="40" width="6.26953125" style="11" bestFit="1" customWidth="1"/>
  </cols>
  <sheetData>
    <row r="1" spans="1:40" ht="33.5" x14ac:dyDescent="0.75">
      <c r="A1" s="39" t="s">
        <v>40</v>
      </c>
      <c r="B1" s="39"/>
      <c r="C1" s="39"/>
      <c r="D1" s="39"/>
      <c r="E1" s="39"/>
      <c r="F1" s="39"/>
      <c r="G1" s="39"/>
      <c r="H1" s="39"/>
      <c r="I1" s="39"/>
      <c r="J1" s="39"/>
      <c r="K1" s="39"/>
      <c r="L1" s="39"/>
      <c r="M1" s="39"/>
      <c r="N1" s="39"/>
      <c r="O1" s="39"/>
      <c r="P1" s="39"/>
    </row>
    <row r="2" spans="1:40" ht="14.5" customHeight="1" x14ac:dyDescent="0.35">
      <c r="A2" s="40" t="s">
        <v>43</v>
      </c>
      <c r="B2" s="40"/>
      <c r="C2" s="40"/>
      <c r="D2" s="40"/>
      <c r="E2" s="40"/>
      <c r="F2" s="40"/>
      <c r="G2" s="40"/>
      <c r="H2" s="40"/>
      <c r="I2" s="40"/>
      <c r="J2" s="40"/>
      <c r="K2" s="40"/>
      <c r="L2" s="40"/>
      <c r="M2" s="40"/>
      <c r="N2" s="40"/>
      <c r="O2" s="40"/>
      <c r="P2" s="40"/>
    </row>
    <row r="3" spans="1:40" ht="97.5" customHeight="1" x14ac:dyDescent="0.35">
      <c r="A3" s="40"/>
      <c r="B3" s="40"/>
      <c r="C3" s="40"/>
      <c r="D3" s="40"/>
      <c r="E3" s="40"/>
      <c r="F3" s="40"/>
      <c r="G3" s="40"/>
      <c r="H3" s="40"/>
      <c r="I3" s="40"/>
      <c r="J3" s="40"/>
      <c r="K3" s="40"/>
      <c r="L3" s="40"/>
      <c r="M3" s="40"/>
      <c r="N3" s="40"/>
      <c r="O3" s="40"/>
      <c r="P3" s="40"/>
    </row>
    <row r="4" spans="1:40" ht="15.5" customHeight="1" x14ac:dyDescent="0.35">
      <c r="B4" s="52" t="s">
        <v>41</v>
      </c>
      <c r="C4" s="53"/>
      <c r="D4" s="54"/>
      <c r="E4" s="48" t="s">
        <v>9</v>
      </c>
      <c r="F4" s="49"/>
      <c r="G4" s="50" t="s">
        <v>10</v>
      </c>
      <c r="H4" s="49"/>
      <c r="I4" s="50" t="s">
        <v>11</v>
      </c>
      <c r="J4" s="49"/>
      <c r="K4" s="50" t="s">
        <v>12</v>
      </c>
      <c r="L4" s="49"/>
      <c r="M4" s="50" t="s">
        <v>13</v>
      </c>
      <c r="N4" s="49"/>
      <c r="O4" s="50" t="s">
        <v>14</v>
      </c>
      <c r="P4" s="49"/>
      <c r="Q4" s="50" t="s">
        <v>15</v>
      </c>
      <c r="R4" s="49"/>
      <c r="S4" s="41" t="s">
        <v>16</v>
      </c>
      <c r="T4" s="42"/>
      <c r="U4" s="41" t="s">
        <v>25</v>
      </c>
      <c r="V4" s="42"/>
      <c r="W4" s="41" t="s">
        <v>20</v>
      </c>
      <c r="X4" s="42"/>
      <c r="Y4" s="41" t="s">
        <v>17</v>
      </c>
      <c r="Z4" s="42"/>
      <c r="AA4" s="41" t="s">
        <v>18</v>
      </c>
      <c r="AB4" s="42"/>
      <c r="AC4" s="41" t="s">
        <v>19</v>
      </c>
      <c r="AD4" s="42"/>
      <c r="AE4" s="41" t="s">
        <v>21</v>
      </c>
      <c r="AF4" s="42"/>
      <c r="AG4" s="41" t="s">
        <v>22</v>
      </c>
      <c r="AH4" s="42"/>
      <c r="AI4" s="41" t="s">
        <v>23</v>
      </c>
      <c r="AJ4" s="42"/>
      <c r="AK4" s="51" t="s">
        <v>24</v>
      </c>
      <c r="AL4" s="51"/>
    </row>
    <row r="5" spans="1:40" ht="15.5" customHeight="1" x14ac:dyDescent="0.35">
      <c r="B5" s="55"/>
      <c r="C5" s="56"/>
      <c r="D5" s="57"/>
      <c r="E5" s="13">
        <v>12445</v>
      </c>
      <c r="F5" s="14" t="s">
        <v>39</v>
      </c>
      <c r="G5" s="15">
        <v>12155</v>
      </c>
      <c r="H5" s="14" t="s">
        <v>39</v>
      </c>
      <c r="I5" s="15">
        <v>10784</v>
      </c>
      <c r="J5" s="14" t="s">
        <v>39</v>
      </c>
      <c r="K5" s="15">
        <v>11511</v>
      </c>
      <c r="L5" s="14" t="s">
        <v>39</v>
      </c>
      <c r="M5" s="15">
        <v>11436</v>
      </c>
      <c r="N5" s="14" t="s">
        <v>39</v>
      </c>
      <c r="O5" s="15">
        <v>12211</v>
      </c>
      <c r="P5" s="14" t="s">
        <v>39</v>
      </c>
      <c r="Q5" s="15">
        <v>11244</v>
      </c>
      <c r="R5" s="14" t="s">
        <v>39</v>
      </c>
      <c r="S5" s="15">
        <v>11332</v>
      </c>
      <c r="T5" s="14" t="s">
        <v>39</v>
      </c>
      <c r="U5" s="16">
        <v>11940</v>
      </c>
      <c r="V5" s="14" t="s">
        <v>39</v>
      </c>
      <c r="W5" s="15">
        <v>11850</v>
      </c>
      <c r="X5" s="14" t="s">
        <v>39</v>
      </c>
      <c r="Y5" s="15">
        <v>13643</v>
      </c>
      <c r="Z5" s="14" t="s">
        <v>39</v>
      </c>
      <c r="AA5" s="16">
        <v>16232</v>
      </c>
      <c r="AB5" s="14" t="s">
        <v>39</v>
      </c>
      <c r="AC5" s="15">
        <v>13127</v>
      </c>
      <c r="AD5" s="14" t="s">
        <v>39</v>
      </c>
      <c r="AE5" s="16">
        <v>12656</v>
      </c>
      <c r="AF5" s="14" t="s">
        <v>39</v>
      </c>
      <c r="AG5" s="16">
        <v>12855</v>
      </c>
      <c r="AH5" s="14" t="s">
        <v>39</v>
      </c>
      <c r="AI5" s="16">
        <v>12571</v>
      </c>
      <c r="AJ5" s="14" t="s">
        <v>39</v>
      </c>
      <c r="AK5" s="16">
        <v>11778</v>
      </c>
      <c r="AL5" s="14" t="s">
        <v>39</v>
      </c>
    </row>
    <row r="6" spans="1:40" ht="14.5" x14ac:dyDescent="0.35">
      <c r="B6" s="58" t="s">
        <v>0</v>
      </c>
      <c r="C6" s="43" t="s">
        <v>37</v>
      </c>
      <c r="D6" s="43" t="s">
        <v>42</v>
      </c>
      <c r="E6" s="17"/>
      <c r="F6" s="18"/>
      <c r="G6" s="17"/>
      <c r="H6" s="19"/>
      <c r="I6" s="17"/>
      <c r="J6" s="17"/>
      <c r="K6" s="37" t="s">
        <v>33</v>
      </c>
      <c r="L6" s="37"/>
      <c r="M6" s="17"/>
      <c r="N6" s="17"/>
      <c r="O6" s="17"/>
      <c r="P6" s="17"/>
      <c r="Q6" s="37" t="s">
        <v>34</v>
      </c>
      <c r="R6" s="37"/>
      <c r="S6" s="17"/>
      <c r="T6" s="20"/>
      <c r="U6" s="20"/>
      <c r="V6" s="20"/>
      <c r="W6" s="17"/>
      <c r="X6" s="21"/>
      <c r="Y6" s="17"/>
      <c r="Z6" s="21"/>
      <c r="AA6" s="20"/>
      <c r="AB6" s="20"/>
      <c r="AC6" s="17"/>
      <c r="AD6" s="21"/>
      <c r="AE6" s="20"/>
      <c r="AF6" s="20"/>
      <c r="AG6" s="20"/>
      <c r="AH6" s="20"/>
      <c r="AI6" s="37" t="s">
        <v>35</v>
      </c>
      <c r="AJ6" s="37"/>
      <c r="AK6" s="37" t="s">
        <v>36</v>
      </c>
      <c r="AL6" s="37"/>
    </row>
    <row r="7" spans="1:40" ht="64.5" customHeight="1" thickBot="1" x14ac:dyDescent="0.4">
      <c r="B7" s="59"/>
      <c r="C7" s="43"/>
      <c r="D7" s="43"/>
      <c r="E7" s="17"/>
      <c r="F7" s="18"/>
      <c r="G7" s="17"/>
      <c r="H7" s="19"/>
      <c r="I7" s="17"/>
      <c r="J7" s="17"/>
      <c r="K7" s="38"/>
      <c r="L7" s="38"/>
      <c r="M7" s="17"/>
      <c r="N7" s="17"/>
      <c r="O7" s="17"/>
      <c r="P7" s="17"/>
      <c r="Q7" s="38"/>
      <c r="R7" s="38"/>
      <c r="S7" s="17"/>
      <c r="T7" s="20"/>
      <c r="U7" s="20"/>
      <c r="V7" s="20"/>
      <c r="W7" s="17"/>
      <c r="X7" s="21"/>
      <c r="Y7" s="17"/>
      <c r="Z7" s="21"/>
      <c r="AA7" s="20"/>
      <c r="AB7" s="20"/>
      <c r="AC7" s="17"/>
      <c r="AD7" s="21"/>
      <c r="AE7" s="20"/>
      <c r="AF7" s="20"/>
      <c r="AG7" s="20"/>
      <c r="AH7" s="20"/>
      <c r="AI7" s="38"/>
      <c r="AJ7" s="38"/>
      <c r="AK7" s="38"/>
      <c r="AL7" s="38"/>
    </row>
    <row r="8" spans="1:40" ht="23.5" x14ac:dyDescent="0.55000000000000004">
      <c r="A8" s="1"/>
      <c r="B8" s="4" t="s">
        <v>1</v>
      </c>
      <c r="C8" s="5">
        <v>1</v>
      </c>
      <c r="D8" s="6">
        <f>E8</f>
        <v>1244.5</v>
      </c>
      <c r="E8" s="10">
        <f>E5*F8</f>
        <v>1244.5</v>
      </c>
      <c r="F8" s="22">
        <v>0.1</v>
      </c>
      <c r="J8" s="12"/>
      <c r="L8" s="12"/>
      <c r="N8" s="12"/>
      <c r="P8" s="12"/>
      <c r="R8" s="12"/>
      <c r="T8" s="12"/>
      <c r="U8" s="12"/>
      <c r="V8" s="12"/>
      <c r="AB8" s="12"/>
      <c r="AF8" s="12"/>
      <c r="AH8" s="12"/>
      <c r="AJ8" s="12"/>
      <c r="AL8" s="12"/>
      <c r="AM8" s="44" t="s">
        <v>32</v>
      </c>
      <c r="AN8" s="45"/>
    </row>
    <row r="9" spans="1:40" ht="23.5" x14ac:dyDescent="0.55000000000000004">
      <c r="B9" s="4" t="s">
        <v>2</v>
      </c>
      <c r="C9" s="5">
        <v>4</v>
      </c>
      <c r="D9" s="6">
        <f>E9+G9</f>
        <v>12416</v>
      </c>
      <c r="E9" s="10">
        <f>E5*F9</f>
        <v>11200.5</v>
      </c>
      <c r="F9" s="23">
        <v>0.9</v>
      </c>
      <c r="G9" s="10">
        <f>G5*H9</f>
        <v>1215.5</v>
      </c>
      <c r="H9" s="22">
        <v>0.1</v>
      </c>
      <c r="J9" s="12"/>
      <c r="L9" s="12"/>
      <c r="N9" s="12"/>
      <c r="P9" s="12"/>
      <c r="R9" s="12"/>
      <c r="T9" s="12"/>
      <c r="U9" s="12"/>
      <c r="V9" s="12"/>
      <c r="AB9" s="12"/>
      <c r="AF9" s="12"/>
      <c r="AH9" s="12"/>
      <c r="AJ9" s="12"/>
      <c r="AL9" s="12"/>
      <c r="AM9" s="46"/>
      <c r="AN9" s="47"/>
    </row>
    <row r="10" spans="1:40" ht="23.5" x14ac:dyDescent="0.55000000000000004">
      <c r="B10" s="4" t="s">
        <v>3</v>
      </c>
      <c r="C10" s="5">
        <v>4</v>
      </c>
      <c r="D10" s="6">
        <f>G10+I10</f>
        <v>13096.3</v>
      </c>
      <c r="G10" s="10">
        <f>G5*H10</f>
        <v>10939.5</v>
      </c>
      <c r="H10" s="22">
        <v>0.9</v>
      </c>
      <c r="I10" s="10">
        <f>10784*J10</f>
        <v>2156.8000000000002</v>
      </c>
      <c r="J10" s="12">
        <v>0.2</v>
      </c>
      <c r="L10" s="12"/>
      <c r="N10" s="12"/>
      <c r="P10" s="12"/>
      <c r="R10" s="12"/>
      <c r="T10" s="12"/>
      <c r="U10" s="12"/>
      <c r="V10" s="12"/>
      <c r="AB10" s="12"/>
      <c r="AF10" s="12"/>
      <c r="AH10" s="12"/>
      <c r="AJ10" s="12"/>
      <c r="AL10" s="12"/>
      <c r="AM10" s="31" t="s">
        <v>7</v>
      </c>
      <c r="AN10" s="32">
        <v>11332</v>
      </c>
    </row>
    <row r="11" spans="1:40" ht="23.5" x14ac:dyDescent="0.55000000000000004">
      <c r="B11" s="4" t="s">
        <v>4</v>
      </c>
      <c r="C11" s="5">
        <v>2</v>
      </c>
      <c r="D11" s="6">
        <f>I11</f>
        <v>6470.4</v>
      </c>
      <c r="I11" s="10">
        <f t="shared" ref="I11:I12" si="0">10784*J11</f>
        <v>6470.4</v>
      </c>
      <c r="J11" s="12">
        <v>0.6</v>
      </c>
      <c r="L11" s="12"/>
      <c r="N11" s="12"/>
      <c r="P11" s="12"/>
      <c r="R11" s="12"/>
      <c r="T11" s="12"/>
      <c r="U11" s="12"/>
      <c r="V11" s="12"/>
      <c r="AB11" s="12"/>
      <c r="AF11" s="12"/>
      <c r="AH11" s="12"/>
      <c r="AJ11" s="12"/>
      <c r="AL11" s="12"/>
      <c r="AM11" s="31" t="s">
        <v>10</v>
      </c>
      <c r="AN11" s="32">
        <v>12155</v>
      </c>
    </row>
    <row r="12" spans="1:40" ht="23.5" x14ac:dyDescent="0.55000000000000004">
      <c r="B12" s="4" t="s">
        <v>5</v>
      </c>
      <c r="C12" s="5">
        <v>2</v>
      </c>
      <c r="D12" s="6">
        <f>I12+K12+W12+Y12+AC12</f>
        <v>24609.85</v>
      </c>
      <c r="I12" s="10">
        <f t="shared" si="0"/>
        <v>1078.4000000000001</v>
      </c>
      <c r="J12" s="12">
        <v>0.1</v>
      </c>
      <c r="K12" s="10">
        <f>11511*0.95</f>
        <v>10935.449999999999</v>
      </c>
      <c r="L12" s="12">
        <v>0.95</v>
      </c>
      <c r="N12" s="12"/>
      <c r="P12" s="12"/>
      <c r="R12" s="12"/>
      <c r="T12" s="12"/>
      <c r="U12" s="12"/>
      <c r="V12" s="12"/>
      <c r="W12" s="10">
        <f>X12*W5</f>
        <v>11257.5</v>
      </c>
      <c r="X12" s="12">
        <v>0.95</v>
      </c>
      <c r="Y12" s="10">
        <f>Z12*Y5</f>
        <v>682.15000000000009</v>
      </c>
      <c r="Z12" s="12">
        <v>0.05</v>
      </c>
      <c r="AB12" s="12"/>
      <c r="AC12" s="10">
        <f>AD12*AC5</f>
        <v>656.35</v>
      </c>
      <c r="AD12" s="12">
        <v>0.05</v>
      </c>
      <c r="AF12" s="12"/>
      <c r="AH12" s="12"/>
      <c r="AJ12" s="12"/>
      <c r="AL12" s="12"/>
      <c r="AM12" s="31" t="s">
        <v>14</v>
      </c>
      <c r="AN12" s="32">
        <v>12211</v>
      </c>
    </row>
    <row r="13" spans="1:40" s="2" customFormat="1" ht="23.5" x14ac:dyDescent="0.55000000000000004">
      <c r="B13" s="7" t="s">
        <v>6</v>
      </c>
      <c r="C13" s="8" t="s">
        <v>38</v>
      </c>
      <c r="D13" s="9">
        <f>M13+O13</f>
        <v>20749.25</v>
      </c>
      <c r="E13" s="25"/>
      <c r="F13" s="26"/>
      <c r="G13" s="25"/>
      <c r="H13" s="27"/>
      <c r="I13" s="25"/>
      <c r="J13" s="28"/>
      <c r="K13" s="25"/>
      <c r="L13" s="28"/>
      <c r="M13" s="25">
        <f>M5*N13</f>
        <v>9148.8000000000011</v>
      </c>
      <c r="N13" s="28">
        <v>0.8</v>
      </c>
      <c r="O13" s="25">
        <f>O5*P13</f>
        <v>11600.449999999999</v>
      </c>
      <c r="P13" s="28">
        <v>0.95</v>
      </c>
      <c r="Q13" s="25"/>
      <c r="R13" s="25"/>
      <c r="S13" s="25"/>
      <c r="T13" s="28"/>
      <c r="U13" s="28"/>
      <c r="V13" s="28"/>
      <c r="W13" s="25"/>
      <c r="X13" s="28"/>
      <c r="Y13" s="25"/>
      <c r="Z13" s="28"/>
      <c r="AA13" s="29"/>
      <c r="AB13" s="28"/>
      <c r="AC13" s="25"/>
      <c r="AD13" s="28"/>
      <c r="AE13" s="29"/>
      <c r="AF13" s="28"/>
      <c r="AG13" s="29"/>
      <c r="AH13" s="28"/>
      <c r="AI13" s="29"/>
      <c r="AJ13" s="28"/>
      <c r="AK13" s="29"/>
      <c r="AL13" s="28"/>
      <c r="AM13" s="31" t="s">
        <v>26</v>
      </c>
      <c r="AN13" s="32">
        <v>11436</v>
      </c>
    </row>
    <row r="14" spans="1:40" ht="23.5" x14ac:dyDescent="0.55000000000000004">
      <c r="B14" s="4" t="s">
        <v>7</v>
      </c>
      <c r="C14" s="5">
        <v>2</v>
      </c>
      <c r="D14" s="6">
        <f>Q14+S14</f>
        <v>21451.599999999999</v>
      </c>
      <c r="J14" s="12"/>
      <c r="L14" s="12"/>
      <c r="N14" s="12"/>
      <c r="P14" s="12"/>
      <c r="Q14" s="10">
        <f>Q5*R14</f>
        <v>10119.6</v>
      </c>
      <c r="R14" s="12">
        <v>0.9</v>
      </c>
      <c r="S14" s="10">
        <f>S5*T14</f>
        <v>11332</v>
      </c>
      <c r="T14" s="12">
        <v>1</v>
      </c>
      <c r="U14" s="10">
        <f>U5*V14</f>
        <v>1194</v>
      </c>
      <c r="V14" s="12">
        <v>0.1</v>
      </c>
      <c r="AB14" s="12"/>
      <c r="AF14" s="12"/>
      <c r="AH14" s="12"/>
      <c r="AJ14" s="12"/>
      <c r="AL14" s="12"/>
      <c r="AM14" s="31" t="s">
        <v>27</v>
      </c>
      <c r="AN14" s="32">
        <v>11940</v>
      </c>
    </row>
    <row r="15" spans="1:40" ht="23.5" x14ac:dyDescent="0.55000000000000004">
      <c r="B15" s="4" t="s">
        <v>8</v>
      </c>
      <c r="C15" s="5">
        <v>4</v>
      </c>
      <c r="D15" s="6">
        <f>I15+M15+O15+U15+W15+Y15+AA15+AC15+AE15+AG15+AI15+AK15</f>
        <v>99094.2</v>
      </c>
      <c r="I15" s="10">
        <f>10784*J15</f>
        <v>1078.4000000000001</v>
      </c>
      <c r="J15" s="12">
        <v>0.1</v>
      </c>
      <c r="L15" s="12"/>
      <c r="M15" s="10">
        <f>M5*N15</f>
        <v>2287.2000000000003</v>
      </c>
      <c r="N15" s="12">
        <v>0.2</v>
      </c>
      <c r="O15" s="10">
        <f>O5*P15</f>
        <v>610.55000000000007</v>
      </c>
      <c r="P15" s="12">
        <v>0.05</v>
      </c>
      <c r="R15" s="12"/>
      <c r="T15" s="12"/>
      <c r="U15" s="10">
        <f>U5*V15</f>
        <v>7164</v>
      </c>
      <c r="V15" s="12">
        <v>0.6</v>
      </c>
      <c r="W15" s="10">
        <f>X15*W5</f>
        <v>592.5</v>
      </c>
      <c r="X15" s="12">
        <v>0.05</v>
      </c>
      <c r="Y15" s="10">
        <f>Z15*Y5</f>
        <v>12960.849999999999</v>
      </c>
      <c r="Z15" s="12">
        <v>0.95</v>
      </c>
      <c r="AA15" s="30">
        <f>AA5</f>
        <v>16232</v>
      </c>
      <c r="AB15" s="12">
        <v>1</v>
      </c>
      <c r="AC15" s="10">
        <f>AD15*AC5</f>
        <v>12470.65</v>
      </c>
      <c r="AD15" s="12">
        <v>0.95</v>
      </c>
      <c r="AE15" s="30">
        <f>AE5</f>
        <v>12656</v>
      </c>
      <c r="AF15" s="12">
        <v>1</v>
      </c>
      <c r="AG15" s="30">
        <f>AG5</f>
        <v>12855</v>
      </c>
      <c r="AH15" s="12">
        <v>1</v>
      </c>
      <c r="AI15" s="10">
        <f>AJ15*AI5</f>
        <v>11942.449999999999</v>
      </c>
      <c r="AJ15" s="12">
        <v>0.95</v>
      </c>
      <c r="AK15" s="10">
        <f>AL15*AK5</f>
        <v>8244.6</v>
      </c>
      <c r="AL15" s="12">
        <v>0.7</v>
      </c>
      <c r="AM15" s="31" t="s">
        <v>28</v>
      </c>
      <c r="AN15" s="32">
        <v>12571</v>
      </c>
    </row>
    <row r="16" spans="1:40" x14ac:dyDescent="0.35">
      <c r="P16" s="12"/>
      <c r="T16" s="12"/>
      <c r="AM16" s="31" t="s">
        <v>29</v>
      </c>
      <c r="AN16" s="32">
        <v>10784</v>
      </c>
    </row>
    <row r="17" spans="20:40" x14ac:dyDescent="0.35">
      <c r="T17" s="12"/>
      <c r="AM17" s="33" t="s">
        <v>30</v>
      </c>
      <c r="AN17" s="34">
        <v>11778</v>
      </c>
    </row>
    <row r="18" spans="20:40" x14ac:dyDescent="0.35">
      <c r="AM18" s="31" t="s">
        <v>22</v>
      </c>
      <c r="AN18" s="32">
        <v>12855</v>
      </c>
    </row>
    <row r="19" spans="20:40" x14ac:dyDescent="0.35">
      <c r="AM19" s="31" t="s">
        <v>18</v>
      </c>
      <c r="AN19" s="32">
        <v>16232</v>
      </c>
    </row>
    <row r="20" spans="20:40" x14ac:dyDescent="0.35">
      <c r="AM20" s="31" t="s">
        <v>15</v>
      </c>
      <c r="AN20" s="32">
        <v>11244</v>
      </c>
    </row>
    <row r="21" spans="20:40" x14ac:dyDescent="0.35">
      <c r="AM21" s="31" t="s">
        <v>31</v>
      </c>
      <c r="AN21" s="32">
        <v>11511</v>
      </c>
    </row>
    <row r="22" spans="20:40" x14ac:dyDescent="0.35">
      <c r="AM22" s="31" t="s">
        <v>19</v>
      </c>
      <c r="AN22" s="32">
        <v>13127</v>
      </c>
    </row>
    <row r="23" spans="20:40" x14ac:dyDescent="0.35">
      <c r="AM23" s="31" t="s">
        <v>5</v>
      </c>
      <c r="AN23" s="32">
        <v>11850</v>
      </c>
    </row>
    <row r="24" spans="20:40" x14ac:dyDescent="0.35">
      <c r="AM24" s="31" t="s">
        <v>2</v>
      </c>
      <c r="AN24" s="32">
        <v>12445</v>
      </c>
    </row>
    <row r="25" spans="20:40" x14ac:dyDescent="0.35">
      <c r="AM25" s="31" t="s">
        <v>21</v>
      </c>
      <c r="AN25" s="32">
        <v>12656</v>
      </c>
    </row>
    <row r="26" spans="20:40" ht="16" thickBot="1" x14ac:dyDescent="0.4">
      <c r="AM26" s="35" t="s">
        <v>17</v>
      </c>
      <c r="AN26" s="36">
        <v>13643</v>
      </c>
    </row>
  </sheetData>
  <mergeCells count="28">
    <mergeCell ref="AM8:AN9"/>
    <mergeCell ref="E4:F4"/>
    <mergeCell ref="G4:H4"/>
    <mergeCell ref="I4:J4"/>
    <mergeCell ref="K4:L4"/>
    <mergeCell ref="M4:N4"/>
    <mergeCell ref="AK4:AL4"/>
    <mergeCell ref="O4:P4"/>
    <mergeCell ref="Q4:R4"/>
    <mergeCell ref="S4:T4"/>
    <mergeCell ref="U4:V4"/>
    <mergeCell ref="W4:X4"/>
    <mergeCell ref="Y4:Z4"/>
    <mergeCell ref="AA4:AB4"/>
    <mergeCell ref="AC4:AD4"/>
    <mergeCell ref="AE4:AF4"/>
    <mergeCell ref="AK6:AL7"/>
    <mergeCell ref="A1:P1"/>
    <mergeCell ref="A2:P3"/>
    <mergeCell ref="AG4:AH4"/>
    <mergeCell ref="AI4:AJ4"/>
    <mergeCell ref="D6:D7"/>
    <mergeCell ref="K6:L7"/>
    <mergeCell ref="Q6:R7"/>
    <mergeCell ref="AI6:AJ7"/>
    <mergeCell ref="C6:C7"/>
    <mergeCell ref="B4:D5"/>
    <mergeCell ref="B6:B7"/>
  </mergeCells>
  <printOptions gridLines="1"/>
  <pageMargins left="0.51181102362204722" right="0.51181102362204722" top="0.74803149606299213" bottom="0.74803149606299213" header="0.31496062992125984" footer="0.31496062992125984"/>
  <pageSetup paperSize="9" scale="48" orientation="landscape" r:id="rId1"/>
  <colBreaks count="1" manualBreakCount="1">
    <brk id="3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John</cp:lastModifiedBy>
  <cp:lastPrinted>2018-01-15T08:55:50Z</cp:lastPrinted>
  <dcterms:created xsi:type="dcterms:W3CDTF">2017-12-06T13:45:02Z</dcterms:created>
  <dcterms:modified xsi:type="dcterms:W3CDTF">2018-11-20T08:09:11Z</dcterms:modified>
</cp:coreProperties>
</file>